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jalanan Hidup\File\Kuliah\Materi Kuiah\Kerja Praktek\Persediaan Kapasitas\Revisi\"/>
    </mc:Choice>
  </mc:AlternateContent>
  <xr:revisionPtr revIDLastSave="0" documentId="13_ncr:1_{93165877-7EDF-40BC-8721-D64F2C99171C}" xr6:coauthVersionLast="45" xr6:coauthVersionMax="45" xr10:uidLastSave="{00000000-0000-0000-0000-000000000000}"/>
  <bookViews>
    <workbookView xWindow="9855" yWindow="0" windowWidth="10320" windowHeight="6000" activeTab="1" xr2:uid="{63566A5A-66B6-4686-BCD6-D0A5368AAD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F22" i="1"/>
  <c r="F15" i="2"/>
  <c r="E15" i="2"/>
  <c r="D15" i="2"/>
  <c r="C15" i="2"/>
  <c r="I13" i="2" l="1"/>
  <c r="I28" i="1"/>
  <c r="I27" i="1"/>
  <c r="F34" i="1"/>
  <c r="F33" i="1"/>
  <c r="F32" i="1"/>
  <c r="F31" i="1"/>
  <c r="F30" i="1"/>
  <c r="F29" i="1"/>
  <c r="F28" i="1"/>
  <c r="F27" i="1"/>
  <c r="F26" i="1"/>
  <c r="F25" i="1"/>
  <c r="F24" i="1"/>
  <c r="F23" i="1"/>
  <c r="D18" i="1"/>
  <c r="C18" i="1"/>
  <c r="B18" i="1"/>
</calcChain>
</file>

<file path=xl/sharedStrings.xml><?xml version="1.0" encoding="utf-8"?>
<sst xmlns="http://schemas.openxmlformats.org/spreadsheetml/2006/main" count="96" uniqueCount="48">
  <si>
    <t xml:space="preserve">LAPORAN PENCAPAIAN DELIVERY </t>
  </si>
  <si>
    <t>Customer :PT. Berdikari Metal Engineering</t>
  </si>
  <si>
    <t>Bulan</t>
  </si>
  <si>
    <t>PO</t>
  </si>
  <si>
    <t>Delivery</t>
  </si>
  <si>
    <t xml:space="preserve">Presentasi Pencapaian </t>
  </si>
  <si>
    <t>Des-18</t>
  </si>
  <si>
    <t>Maret-19</t>
  </si>
  <si>
    <t>Mei-19</t>
  </si>
  <si>
    <t>Juni-19</t>
  </si>
  <si>
    <t>Juli-19</t>
  </si>
  <si>
    <t>Agt-19</t>
  </si>
  <si>
    <t>Okt-19</t>
  </si>
  <si>
    <t>Des-19</t>
  </si>
  <si>
    <t>Rata-rata</t>
  </si>
  <si>
    <t>Biaya Bahan Baku</t>
  </si>
  <si>
    <t>Harga</t>
  </si>
  <si>
    <t>Harga Bahan Baku per pcs</t>
  </si>
  <si>
    <t>Rekapitulasi</t>
  </si>
  <si>
    <t>Keterangan</t>
  </si>
  <si>
    <t>Pemakaian/Bulan (Pcs)</t>
  </si>
  <si>
    <t>Biaya Pesan (Rp)</t>
  </si>
  <si>
    <t>Biaya Penyimpanan (Rp)</t>
  </si>
  <si>
    <t>EOQ (Pcs)</t>
  </si>
  <si>
    <t>Frekuensi (Pcs)</t>
  </si>
  <si>
    <t>Bulan/Tahun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</si>
  <si>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</si>
  <si>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</si>
  <si>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</si>
  <si>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</si>
  <si>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</si>
  <si>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</si>
  <si>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</si>
  <si>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</si>
  <si>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</si>
  <si>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</si>
  <si>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</si>
  <si>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</si>
  <si>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Harga Bahan Baku (Rp)</t>
  </si>
  <si>
    <t>Tahun</t>
  </si>
  <si>
    <t>Biaya Bahan Baku (Rp)</t>
  </si>
  <si>
    <t>∑</t>
  </si>
  <si>
    <t>7,107.64</t>
  </si>
  <si>
    <t>7,118.5</t>
  </si>
  <si>
    <t>173.51</t>
  </si>
  <si>
    <t>6,815.5</t>
  </si>
  <si>
    <t>187.4</t>
  </si>
  <si>
    <t>6,836.4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</si>
</sst>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7" fontId="0" fillId="0" borderId="1" xfId="0" applyNumberFormat="1" applyBorder="1" applyAlignment="1">
      <alignment horizontal="left"/>
    </xf>
    <xf numFmtId="1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7" fontId="0" fillId="0" borderId="0" xfId="0" applyNumberForma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Laporan Pencapaian Delivery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Sheet1!$A$5:$A$18</c:f>
              <c:strCache>
                <c:ptCount val="14"/>
                <c:pt idx="0">
                  <c:v>Des-18</c:v>
                </c:pt>
                <c:pt idx="1">
                  <c:v>Jan-19</c:v>
                </c:pt>
                <c:pt idx="2">
                  <c:v>Feb-19</c:v>
                </c:pt>
                <c:pt idx="3">
                  <c:v>Maret-19</c:v>
                </c:pt>
                <c:pt idx="4">
                  <c:v>Apr-19</c:v>
                </c:pt>
                <c:pt idx="5">
                  <c:v>Mei-19</c:v>
                </c:pt>
                <c:pt idx="6">
                  <c:v>Juni-19</c:v>
                </c:pt>
                <c:pt idx="7">
                  <c:v>Juli-19</c:v>
                </c:pt>
                <c:pt idx="8">
                  <c:v>Agt-19</c:v>
                </c:pt>
                <c:pt idx="9">
                  <c:v>Sep-19</c:v>
                </c:pt>
                <c:pt idx="10">
                  <c:v>Okt-19</c:v>
                </c:pt>
                <c:pt idx="11">
                  <c:v>Nov-19</c:v>
                </c:pt>
                <c:pt idx="12">
                  <c:v>Des-19</c:v>
                </c:pt>
                <c:pt idx="13">
                  <c:v>Rata-rata</c:v>
                </c:pt>
              </c:strCache>
            </c:strRef>
          </c:cat>
          <c:val>
            <c:numRef>
              <c:f>Sheet1!$B$5:$B$18</c:f>
              <c:numCache>
                <c:formatCode>0.000</c:formatCode>
                <c:ptCount val="14"/>
                <c:pt idx="0">
                  <c:v>101.428</c:v>
                </c:pt>
                <c:pt idx="1">
                  <c:v>93</c:v>
                </c:pt>
                <c:pt idx="2" formatCode="General">
                  <c:v>126.45</c:v>
                </c:pt>
                <c:pt idx="3">
                  <c:v>153.44999999999999</c:v>
                </c:pt>
                <c:pt idx="4">
                  <c:v>116.6</c:v>
                </c:pt>
                <c:pt idx="5">
                  <c:v>134.6</c:v>
                </c:pt>
                <c:pt idx="6">
                  <c:v>79.540000000000006</c:v>
                </c:pt>
                <c:pt idx="7">
                  <c:v>92.477000000000004</c:v>
                </c:pt>
                <c:pt idx="8">
                  <c:v>96.5</c:v>
                </c:pt>
                <c:pt idx="9">
                  <c:v>108.7</c:v>
                </c:pt>
                <c:pt idx="10">
                  <c:v>111.5</c:v>
                </c:pt>
                <c:pt idx="11">
                  <c:v>111.05</c:v>
                </c:pt>
                <c:pt idx="12">
                  <c:v>89</c:v>
                </c:pt>
                <c:pt idx="13">
                  <c:v>108.79192307692307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8-40FC-858D-85394C3831A2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Delivery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Sheet1!$A$5:$A$18</c:f>
              <c:strCache>
                <c:ptCount val="14"/>
                <c:pt idx="0">
                  <c:v>Des-18</c:v>
                </c:pt>
                <c:pt idx="1">
                  <c:v>Jan-19</c:v>
                </c:pt>
                <c:pt idx="2">
                  <c:v>Feb-19</c:v>
                </c:pt>
                <c:pt idx="3">
                  <c:v>Maret-19</c:v>
                </c:pt>
                <c:pt idx="4">
                  <c:v>Apr-19</c:v>
                </c:pt>
                <c:pt idx="5">
                  <c:v>Mei-19</c:v>
                </c:pt>
                <c:pt idx="6">
                  <c:v>Juni-19</c:v>
                </c:pt>
                <c:pt idx="7">
                  <c:v>Juli-19</c:v>
                </c:pt>
                <c:pt idx="8">
                  <c:v>Agt-19</c:v>
                </c:pt>
                <c:pt idx="9">
                  <c:v>Sep-19</c:v>
                </c:pt>
                <c:pt idx="10">
                  <c:v>Okt-19</c:v>
                </c:pt>
                <c:pt idx="11">
                  <c:v>Nov-19</c:v>
                </c:pt>
                <c:pt idx="12">
                  <c:v>Des-19</c:v>
                </c:pt>
                <c:pt idx="13">
                  <c:v>Rata-rata</c:v>
                </c:pt>
              </c:strCache>
            </c:strRef>
          </c:cat>
          <c:val>
            <c:numRef>
              <c:f>Sheet1!$C$5:$C$18</c:f>
              <c:numCache>
                <c:formatCode>0.000</c:formatCode>
                <c:ptCount val="14"/>
                <c:pt idx="0">
                  <c:v>92.028000000000006</c:v>
                </c:pt>
                <c:pt idx="1">
                  <c:v>93</c:v>
                </c:pt>
                <c:pt idx="2">
                  <c:v>122.74</c:v>
                </c:pt>
                <c:pt idx="3">
                  <c:v>153.44999999999999</c:v>
                </c:pt>
                <c:pt idx="4">
                  <c:v>103.44</c:v>
                </c:pt>
                <c:pt idx="5">
                  <c:v>133.1</c:v>
                </c:pt>
                <c:pt idx="6">
                  <c:v>79.540000000000006</c:v>
                </c:pt>
                <c:pt idx="7">
                  <c:v>86.826999999999998</c:v>
                </c:pt>
                <c:pt idx="8">
                  <c:v>96.5</c:v>
                </c:pt>
                <c:pt idx="9">
                  <c:v>105.139</c:v>
                </c:pt>
                <c:pt idx="10">
                  <c:v>111.5</c:v>
                </c:pt>
                <c:pt idx="11">
                  <c:v>111.05</c:v>
                </c:pt>
                <c:pt idx="12">
                  <c:v>89</c:v>
                </c:pt>
                <c:pt idx="13">
                  <c:v>105.94723076923076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8-40FC-858D-85394C3831A2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Presentasi Pencapaian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Sheet1!$A$5:$A$18</c:f>
              <c:strCache>
                <c:ptCount val="14"/>
                <c:pt idx="0">
                  <c:v>Des-18</c:v>
                </c:pt>
                <c:pt idx="1">
                  <c:v>Jan-19</c:v>
                </c:pt>
                <c:pt idx="2">
                  <c:v>Feb-19</c:v>
                </c:pt>
                <c:pt idx="3">
                  <c:v>Maret-19</c:v>
                </c:pt>
                <c:pt idx="4">
                  <c:v>Apr-19</c:v>
                </c:pt>
                <c:pt idx="5">
                  <c:v>Mei-19</c:v>
                </c:pt>
                <c:pt idx="6">
                  <c:v>Juni-19</c:v>
                </c:pt>
                <c:pt idx="7">
                  <c:v>Juli-19</c:v>
                </c:pt>
                <c:pt idx="8">
                  <c:v>Agt-19</c:v>
                </c:pt>
                <c:pt idx="9">
                  <c:v>Sep-19</c:v>
                </c:pt>
                <c:pt idx="10">
                  <c:v>Okt-19</c:v>
                </c:pt>
                <c:pt idx="11">
                  <c:v>Nov-19</c:v>
                </c:pt>
                <c:pt idx="12">
                  <c:v>Des-19</c:v>
                </c:pt>
                <c:pt idx="13">
                  <c:v>Rata-rata</c:v>
                </c:pt>
              </c:strCache>
            </c:strRef>
          </c:cat>
          <c:val>
            <c:numRef>
              <c:f>Sheet1!$D$5:$D$18</c:f>
              <c:numCache>
                <c:formatCode>0%</c:formatCode>
                <c:ptCount val="14"/>
                <c:pt idx="0">
                  <c:v>0.91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0.89</c:v>
                </c:pt>
                <c:pt idx="5">
                  <c:v>0.99</c:v>
                </c:pt>
                <c:pt idx="6">
                  <c:v>1</c:v>
                </c:pt>
                <c:pt idx="7">
                  <c:v>0.94</c:v>
                </c:pt>
                <c:pt idx="8">
                  <c:v>1</c:v>
                </c:pt>
                <c:pt idx="9">
                  <c:v>0.97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0.97461538461538466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8-40FC-858D-85394C3831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70917536"/>
        <c:axId val="2080861152"/>
      </c:barChart>
      <c:catAx>
        <c:axId val="207091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61152"/>
        <c:crosses val="autoZero"/>
        <c:auto val="1"/>
        <c:lblAlgn val="ctr"/>
        <c:lblOffset val="100"/>
        <c:noMultiLvlLbl val="0"/>
      </c:catAx>
      <c:valAx>
        <c:axId val="2080861152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9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358921801441485"/>
          <c:y val="0.1340740740740741"/>
          <c:w val="0.403993453355155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Laporan</a:t>
            </a:r>
            <a:r>
              <a:rPr lang="en-US" b="1" baseline="0"/>
              <a:t> Pencapaian Delivery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Sheet2!$B$3:$B$14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Sheet2!$C$3:$C$14</c:f>
              <c:numCache>
                <c:formatCode>0.000</c:formatCode>
                <c:ptCount val="12"/>
                <c:pt idx="0">
                  <c:v>90</c:v>
                </c:pt>
                <c:pt idx="1">
                  <c:v>120.5</c:v>
                </c:pt>
                <c:pt idx="2">
                  <c:v>151.88</c:v>
                </c:pt>
                <c:pt idx="3">
                  <c:v>95.55</c:v>
                </c:pt>
                <c:pt idx="4">
                  <c:v>130.99</c:v>
                </c:pt>
                <c:pt idx="5">
                  <c:v>75.599999999999994</c:v>
                </c:pt>
                <c:pt idx="6">
                  <c:v>82.15</c:v>
                </c:pt>
                <c:pt idx="7">
                  <c:v>93</c:v>
                </c:pt>
                <c:pt idx="8">
                  <c:v>96.3</c:v>
                </c:pt>
                <c:pt idx="9">
                  <c:v>101.6</c:v>
                </c:pt>
                <c:pt idx="10">
                  <c:v>105.05</c:v>
                </c:pt>
                <c:pt idx="11">
                  <c:v>88.77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F-444C-8C54-A097CB272EA9}"/>
            </c:ext>
          </c:extLst>
        </c:ser>
        <c:ser>
          <c:idx val="1"/>
          <c:order val="1"/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Sheet2!$B$3:$B$14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Sheet2!$D$3:$D$14</c:f>
              <c:numCache>
                <c:formatCode>0.000</c:formatCode>
                <c:ptCount val="12"/>
                <c:pt idx="0">
                  <c:v>90</c:v>
                </c:pt>
                <c:pt idx="1">
                  <c:v>121.55</c:v>
                </c:pt>
                <c:pt idx="2">
                  <c:v>151.88</c:v>
                </c:pt>
                <c:pt idx="3">
                  <c:v>96.8</c:v>
                </c:pt>
                <c:pt idx="4">
                  <c:v>131.4</c:v>
                </c:pt>
                <c:pt idx="5">
                  <c:v>75.599999999999994</c:v>
                </c:pt>
                <c:pt idx="6">
                  <c:v>82.2</c:v>
                </c:pt>
                <c:pt idx="7">
                  <c:v>93</c:v>
                </c:pt>
                <c:pt idx="8">
                  <c:v>101.5</c:v>
                </c:pt>
                <c:pt idx="9">
                  <c:v>101.6</c:v>
                </c:pt>
                <c:pt idx="10">
                  <c:v>104.5</c:v>
                </c:pt>
                <c:pt idx="11">
                  <c:v>85.128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F-444C-8C54-A097CB272EA9}"/>
            </c:ext>
          </c:extLst>
        </c:ser>
        <c:ser>
          <c:idx val="2"/>
          <c:order val="2"/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Sheet2!$B$3:$B$14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Sheet2!$E$3:$E$14</c:f>
              <c:numCache>
                <c:formatCode>0.000</c:formatCode>
                <c:ptCount val="12"/>
                <c:pt idx="0">
                  <c:v>91.45</c:v>
                </c:pt>
                <c:pt idx="1">
                  <c:v>122.676</c:v>
                </c:pt>
                <c:pt idx="2">
                  <c:v>153.44999999999999</c:v>
                </c:pt>
                <c:pt idx="3">
                  <c:v>101.33</c:v>
                </c:pt>
                <c:pt idx="4">
                  <c:v>132.44499999999999</c:v>
                </c:pt>
                <c:pt idx="5">
                  <c:v>79.540000000000006</c:v>
                </c:pt>
                <c:pt idx="6">
                  <c:v>85</c:v>
                </c:pt>
                <c:pt idx="7">
                  <c:v>96.5</c:v>
                </c:pt>
                <c:pt idx="8">
                  <c:v>103.5</c:v>
                </c:pt>
                <c:pt idx="9">
                  <c:v>111.5</c:v>
                </c:pt>
                <c:pt idx="10">
                  <c:v>111.05</c:v>
                </c:pt>
                <c:pt idx="1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1F-444C-8C54-A097CB272EA9}"/>
            </c:ext>
          </c:extLst>
        </c:ser>
        <c:ser>
          <c:idx val="3"/>
          <c:order val="3"/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Sheet2!$B$3:$B$14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Sheet2!$F$3:$F$14</c:f>
              <c:numCache>
                <c:formatCode>0.000</c:formatCode>
                <c:ptCount val="12"/>
                <c:pt idx="0">
                  <c:v>93</c:v>
                </c:pt>
                <c:pt idx="1">
                  <c:v>122.74</c:v>
                </c:pt>
                <c:pt idx="2">
                  <c:v>153.44999999999999</c:v>
                </c:pt>
                <c:pt idx="3">
                  <c:v>103.44</c:v>
                </c:pt>
                <c:pt idx="4">
                  <c:v>133.1</c:v>
                </c:pt>
                <c:pt idx="5">
                  <c:v>79.540000000000006</c:v>
                </c:pt>
                <c:pt idx="6">
                  <c:v>86.826999999999998</c:v>
                </c:pt>
                <c:pt idx="7">
                  <c:v>96.5</c:v>
                </c:pt>
                <c:pt idx="8">
                  <c:v>105.139</c:v>
                </c:pt>
                <c:pt idx="9">
                  <c:v>111.5</c:v>
                </c:pt>
                <c:pt idx="10">
                  <c:v>111.05</c:v>
                </c:pt>
                <c:pt idx="1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1F-444C-8C54-A097CB272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085472527"/>
        <c:axId val="1077913999"/>
      </c:barChart>
      <c:catAx>
        <c:axId val="108547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913999"/>
        <c:crosses val="autoZero"/>
        <c:auto val="1"/>
        <c:lblAlgn val="ctr"/>
        <c:lblOffset val="100"/>
        <c:noMultiLvlLbl val="0"/>
      </c:catAx>
      <c:valAx>
        <c:axId val="107791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47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52387</xdr:rowOff>
    </xdr:from>
    <xdr:to>
      <xdr:col>12</xdr:col>
      <xdr:colOff>66675</xdr:colOff>
      <xdr:row>16</xdr:row>
      <xdr:rowOff>128587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1ECA85-AE93-485C-A944-8BA93B6B5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15</xdr:row>
      <xdr:rowOff>119062</xdr:rowOff>
    </xdr:from>
    <xdr:to>
      <xdr:col>6</xdr:col>
      <xdr:colOff>1238250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35AC67-2BB8-4270-82C8-994171771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82AF-8A7E-4777-BED9-23E53D112A1C}">
  <dimension ref="A1:I57"/>
  <sheetViews>
    <sheetView topLeftCell="A26" workbookViewId="0">
      <selection activeCell="F37" sqref="F37:H42"/>
    </sheetView>
  </sheetViews>
  <sheetFormatPr defaultRowHeight="15" x14ac:dyDescent="0.25"/>
  <cols>
    <col min="2" max="2" width="10" customWidth="1"/>
    <col min="3" max="3" width="10.85546875" customWidth="1"/>
    <col min="4" max="4" width="20.42578125" customWidth="1"/>
    <col min="6" max="6" width="22.85546875" customWidth="1"/>
    <col min="7" max="7" width="9.5703125" bestFit="1" customWidth="1"/>
    <col min="9" max="9" width="16.42578125" customWidth="1"/>
  </cols>
  <sheetData>
    <row r="1" spans="1:4" ht="18.75" x14ac:dyDescent="0.3">
      <c r="A1" s="13" t="s">
        <v>0</v>
      </c>
      <c r="B1" s="13"/>
      <c r="C1" s="13"/>
      <c r="D1" s="13"/>
    </row>
    <row r="2" spans="1:4" x14ac:dyDescent="0.25">
      <c r="A2" s="14" t="s">
        <v>1</v>
      </c>
      <c r="B2" s="14"/>
      <c r="C2" s="14"/>
      <c r="D2" s="14"/>
    </row>
    <row r="4" spans="1:4" x14ac:dyDescent="0.25">
      <c r="A4" s="9" t="s">
        <v>2</v>
      </c>
      <c r="B4" s="9" t="s">
        <v>3</v>
      </c>
      <c r="C4" s="9" t="s">
        <v>4</v>
      </c>
      <c r="D4" s="9" t="s">
        <v>5</v>
      </c>
    </row>
    <row r="5" spans="1:4" x14ac:dyDescent="0.25">
      <c r="A5" s="2" t="s">
        <v>6</v>
      </c>
      <c r="B5" s="3">
        <v>101.428</v>
      </c>
      <c r="C5" s="3">
        <v>92.028000000000006</v>
      </c>
      <c r="D5" s="4">
        <v>0.91</v>
      </c>
    </row>
    <row r="6" spans="1:4" x14ac:dyDescent="0.25">
      <c r="A6" s="5">
        <v>43466</v>
      </c>
      <c r="B6" s="3">
        <v>93</v>
      </c>
      <c r="C6" s="3">
        <v>93</v>
      </c>
      <c r="D6" s="4">
        <v>1</v>
      </c>
    </row>
    <row r="7" spans="1:4" x14ac:dyDescent="0.25">
      <c r="A7" s="5">
        <v>43497</v>
      </c>
      <c r="B7" s="1">
        <v>126.45</v>
      </c>
      <c r="C7" s="3">
        <v>122.74</v>
      </c>
      <c r="D7" s="4">
        <v>0.97</v>
      </c>
    </row>
    <row r="8" spans="1:4" x14ac:dyDescent="0.25">
      <c r="A8" s="2" t="s">
        <v>7</v>
      </c>
      <c r="B8" s="3">
        <v>153.44999999999999</v>
      </c>
      <c r="C8" s="3">
        <v>153.44999999999999</v>
      </c>
      <c r="D8" s="4">
        <v>1</v>
      </c>
    </row>
    <row r="9" spans="1:4" x14ac:dyDescent="0.25">
      <c r="A9" s="5">
        <v>43556</v>
      </c>
      <c r="B9" s="3">
        <v>116.6</v>
      </c>
      <c r="C9" s="3">
        <v>103.44</v>
      </c>
      <c r="D9" s="4">
        <v>0.89</v>
      </c>
    </row>
    <row r="10" spans="1:4" x14ac:dyDescent="0.25">
      <c r="A10" s="2" t="s">
        <v>8</v>
      </c>
      <c r="B10" s="3">
        <v>134.6</v>
      </c>
      <c r="C10" s="3">
        <v>133.1</v>
      </c>
      <c r="D10" s="4">
        <v>0.99</v>
      </c>
    </row>
    <row r="11" spans="1:4" x14ac:dyDescent="0.25">
      <c r="A11" s="2" t="s">
        <v>9</v>
      </c>
      <c r="B11" s="3">
        <v>79.540000000000006</v>
      </c>
      <c r="C11" s="3">
        <v>79.540000000000006</v>
      </c>
      <c r="D11" s="4">
        <v>1</v>
      </c>
    </row>
    <row r="12" spans="1:4" x14ac:dyDescent="0.25">
      <c r="A12" s="2" t="s">
        <v>10</v>
      </c>
      <c r="B12" s="3">
        <v>92.477000000000004</v>
      </c>
      <c r="C12" s="3">
        <v>86.826999999999998</v>
      </c>
      <c r="D12" s="4">
        <v>0.94</v>
      </c>
    </row>
    <row r="13" spans="1:4" x14ac:dyDescent="0.25">
      <c r="A13" s="2" t="s">
        <v>11</v>
      </c>
      <c r="B13" s="3">
        <v>96.5</v>
      </c>
      <c r="C13" s="3">
        <v>96.5</v>
      </c>
      <c r="D13" s="4">
        <v>1</v>
      </c>
    </row>
    <row r="14" spans="1:4" x14ac:dyDescent="0.25">
      <c r="A14" s="5">
        <v>43709</v>
      </c>
      <c r="B14" s="3">
        <v>108.7</v>
      </c>
      <c r="C14" s="3">
        <v>105.139</v>
      </c>
      <c r="D14" s="4">
        <v>0.97</v>
      </c>
    </row>
    <row r="15" spans="1:4" x14ac:dyDescent="0.25">
      <c r="A15" s="2" t="s">
        <v>12</v>
      </c>
      <c r="B15" s="3">
        <v>111.5</v>
      </c>
      <c r="C15" s="3">
        <v>111.5</v>
      </c>
      <c r="D15" s="4">
        <v>1</v>
      </c>
    </row>
    <row r="16" spans="1:4" x14ac:dyDescent="0.25">
      <c r="A16" s="5">
        <v>43770</v>
      </c>
      <c r="B16" s="3">
        <v>111.05</v>
      </c>
      <c r="C16" s="3">
        <v>111.05</v>
      </c>
      <c r="D16" s="4">
        <v>1</v>
      </c>
    </row>
    <row r="17" spans="1:9" x14ac:dyDescent="0.25">
      <c r="A17" s="2" t="s">
        <v>13</v>
      </c>
      <c r="B17" s="3">
        <v>89</v>
      </c>
      <c r="C17" s="3">
        <v>89</v>
      </c>
      <c r="D17" s="4">
        <v>1</v>
      </c>
    </row>
    <row r="18" spans="1:9" x14ac:dyDescent="0.25">
      <c r="A18" s="6" t="s">
        <v>14</v>
      </c>
      <c r="B18" s="7">
        <f>AVERAGE(B5:B17)</f>
        <v>108.79192307692307</v>
      </c>
      <c r="C18" s="7">
        <f>AVERAGE(C5:C17)</f>
        <v>105.94723076923076</v>
      </c>
      <c r="D18" s="8">
        <f>AVERAGE(D5:D17)</f>
        <v>0.97461538461538466</v>
      </c>
    </row>
    <row r="20" spans="1:9" x14ac:dyDescent="0.25">
      <c r="A20" t="s">
        <v>15</v>
      </c>
      <c r="E20" t="s">
        <v>15</v>
      </c>
      <c r="H20" t="s">
        <v>17</v>
      </c>
    </row>
    <row r="21" spans="1:9" x14ac:dyDescent="0.25">
      <c r="A21" s="9" t="s">
        <v>2</v>
      </c>
      <c r="B21" s="9" t="s">
        <v>16</v>
      </c>
      <c r="E21" s="9" t="s">
        <v>2</v>
      </c>
      <c r="F21" s="9" t="s">
        <v>15</v>
      </c>
      <c r="H21" s="9" t="s">
        <v>2</v>
      </c>
      <c r="I21" s="9" t="s">
        <v>15</v>
      </c>
    </row>
    <row r="22" spans="1:9" x14ac:dyDescent="0.25">
      <c r="A22" s="2" t="s">
        <v>6</v>
      </c>
      <c r="B22" s="3">
        <v>195</v>
      </c>
      <c r="E22" s="2" t="s">
        <v>6</v>
      </c>
      <c r="F22" s="3">
        <f>B22*C18</f>
        <v>20659.71</v>
      </c>
      <c r="H22" s="10" t="s">
        <v>6</v>
      </c>
      <c r="I22" s="11">
        <v>195</v>
      </c>
    </row>
    <row r="23" spans="1:9" x14ac:dyDescent="0.25">
      <c r="A23" s="5">
        <v>43466</v>
      </c>
      <c r="B23" s="3">
        <v>195</v>
      </c>
      <c r="E23" s="5">
        <v>43466</v>
      </c>
      <c r="F23" s="3">
        <f>B23*C18</f>
        <v>20659.71</v>
      </c>
      <c r="H23" s="10" t="s">
        <v>13</v>
      </c>
      <c r="I23" s="11">
        <v>220</v>
      </c>
    </row>
    <row r="24" spans="1:9" x14ac:dyDescent="0.25">
      <c r="A24" s="5">
        <v>43497</v>
      </c>
      <c r="B24" s="3">
        <v>195</v>
      </c>
      <c r="E24" s="5">
        <v>43497</v>
      </c>
      <c r="F24" s="3">
        <f>B24*C18</f>
        <v>20659.71</v>
      </c>
    </row>
    <row r="25" spans="1:9" x14ac:dyDescent="0.25">
      <c r="A25" s="2" t="s">
        <v>7</v>
      </c>
      <c r="B25" s="3">
        <v>195</v>
      </c>
      <c r="E25" s="2" t="s">
        <v>7</v>
      </c>
      <c r="F25" s="3">
        <f>B25*C18</f>
        <v>20659.71</v>
      </c>
      <c r="H25" t="s">
        <v>15</v>
      </c>
    </row>
    <row r="26" spans="1:9" x14ac:dyDescent="0.25">
      <c r="A26" s="5">
        <v>43556</v>
      </c>
      <c r="B26" s="3">
        <v>195</v>
      </c>
      <c r="E26" s="5">
        <v>43556</v>
      </c>
      <c r="F26" s="3">
        <f>B26*C18</f>
        <v>20659.71</v>
      </c>
      <c r="H26" s="9" t="s">
        <v>2</v>
      </c>
      <c r="I26" s="9" t="s">
        <v>15</v>
      </c>
    </row>
    <row r="27" spans="1:9" x14ac:dyDescent="0.25">
      <c r="A27" s="2" t="s">
        <v>8</v>
      </c>
      <c r="B27" s="3">
        <v>195</v>
      </c>
      <c r="E27" s="2" t="s">
        <v>8</v>
      </c>
      <c r="F27" s="3">
        <f>B27*C18</f>
        <v>20659.71</v>
      </c>
      <c r="H27" s="10" t="s">
        <v>6</v>
      </c>
      <c r="I27" s="11">
        <f>$F$22</f>
        <v>20659.71</v>
      </c>
    </row>
    <row r="28" spans="1:9" x14ac:dyDescent="0.25">
      <c r="A28" s="2" t="s">
        <v>9</v>
      </c>
      <c r="B28" s="3">
        <v>220</v>
      </c>
      <c r="E28" s="2" t="s">
        <v>9</v>
      </c>
      <c r="F28" s="3">
        <f>B28*C18</f>
        <v>23308.390769230766</v>
      </c>
      <c r="H28" s="10" t="s">
        <v>13</v>
      </c>
      <c r="I28" s="11">
        <f>$F$34</f>
        <v>23308.390769230766</v>
      </c>
    </row>
    <row r="29" spans="1:9" x14ac:dyDescent="0.25">
      <c r="A29" s="2" t="s">
        <v>10</v>
      </c>
      <c r="B29" s="3">
        <v>220</v>
      </c>
      <c r="E29" s="2" t="s">
        <v>10</v>
      </c>
      <c r="F29" s="3">
        <f>B29*C18</f>
        <v>23308.390769230766</v>
      </c>
    </row>
    <row r="30" spans="1:9" x14ac:dyDescent="0.25">
      <c r="A30" s="2" t="s">
        <v>11</v>
      </c>
      <c r="B30" s="3">
        <v>220</v>
      </c>
      <c r="E30" s="2" t="s">
        <v>11</v>
      </c>
      <c r="F30" s="3">
        <f>B30*C18</f>
        <v>23308.390769230766</v>
      </c>
    </row>
    <row r="31" spans="1:9" x14ac:dyDescent="0.25">
      <c r="A31" s="5">
        <v>43709</v>
      </c>
      <c r="B31" s="3">
        <v>220</v>
      </c>
      <c r="E31" s="5">
        <v>43709</v>
      </c>
      <c r="F31" s="3">
        <f>B31*C18</f>
        <v>23308.390769230766</v>
      </c>
    </row>
    <row r="32" spans="1:9" x14ac:dyDescent="0.25">
      <c r="A32" s="2" t="s">
        <v>12</v>
      </c>
      <c r="B32" s="3">
        <v>220</v>
      </c>
      <c r="E32" s="2" t="s">
        <v>12</v>
      </c>
      <c r="F32" s="3">
        <f>B32*C18</f>
        <v>23308.390769230766</v>
      </c>
    </row>
    <row r="33" spans="1:9" x14ac:dyDescent="0.25">
      <c r="A33" s="5">
        <v>43770</v>
      </c>
      <c r="B33" s="3">
        <v>220</v>
      </c>
      <c r="E33" s="5">
        <v>43770</v>
      </c>
      <c r="F33" s="3">
        <f>B33*C18</f>
        <v>23308.390769230766</v>
      </c>
    </row>
    <row r="34" spans="1:9" x14ac:dyDescent="0.25">
      <c r="A34" s="2" t="s">
        <v>13</v>
      </c>
      <c r="B34" s="3">
        <v>220</v>
      </c>
      <c r="E34" s="2" t="s">
        <v>13</v>
      </c>
      <c r="F34" s="3">
        <f>B34*C18</f>
        <v>23308.390769230766</v>
      </c>
    </row>
    <row r="36" spans="1:9" x14ac:dyDescent="0.25">
      <c r="F36" t="s">
        <v>18</v>
      </c>
    </row>
    <row r="37" spans="1:9" x14ac:dyDescent="0.25">
      <c r="F37" s="9" t="s">
        <v>19</v>
      </c>
      <c r="G37" s="9" t="s">
        <v>6</v>
      </c>
      <c r="H37" s="9" t="s">
        <v>13</v>
      </c>
    </row>
    <row r="38" spans="1:9" x14ac:dyDescent="0.25">
      <c r="F38" s="10" t="s">
        <v>20</v>
      </c>
      <c r="G38" s="1">
        <v>108.792</v>
      </c>
      <c r="H38" s="1">
        <v>108.792</v>
      </c>
    </row>
    <row r="39" spans="1:9" x14ac:dyDescent="0.25">
      <c r="F39" s="10" t="s">
        <v>21</v>
      </c>
      <c r="G39" s="3">
        <v>20</v>
      </c>
      <c r="H39" s="3">
        <v>20</v>
      </c>
    </row>
    <row r="40" spans="1:9" x14ac:dyDescent="0.25">
      <c r="F40" s="10" t="s">
        <v>22</v>
      </c>
      <c r="G40" s="1">
        <v>4.875</v>
      </c>
      <c r="H40" s="1">
        <v>5.5</v>
      </c>
    </row>
    <row r="41" spans="1:9" x14ac:dyDescent="0.25">
      <c r="F41" s="10" t="s">
        <v>23</v>
      </c>
      <c r="G41" s="12">
        <v>892.65229999999997</v>
      </c>
      <c r="H41" s="1">
        <v>791.21400000000006</v>
      </c>
    </row>
    <row r="42" spans="1:9" x14ac:dyDescent="0.25">
      <c r="F42" s="10" t="s">
        <v>24</v>
      </c>
      <c r="G42" s="1">
        <v>0.121875</v>
      </c>
      <c r="H42" s="12">
        <v>0.13750000000000001</v>
      </c>
    </row>
    <row r="44" spans="1:9" x14ac:dyDescent="0.25">
      <c r="H44" s="9" t="s">
        <v>2</v>
      </c>
      <c r="I44" s="9" t="s">
        <v>15</v>
      </c>
    </row>
    <row r="45" spans="1:9" x14ac:dyDescent="0.25">
      <c r="H45" s="2" t="s">
        <v>6</v>
      </c>
      <c r="I45" s="3">
        <v>195</v>
      </c>
    </row>
    <row r="46" spans="1:9" x14ac:dyDescent="0.25">
      <c r="H46" s="5">
        <v>43466</v>
      </c>
      <c r="I46" s="3">
        <v>195</v>
      </c>
    </row>
    <row r="47" spans="1:9" x14ac:dyDescent="0.25">
      <c r="H47" s="5">
        <v>43497</v>
      </c>
      <c r="I47" s="3">
        <v>195</v>
      </c>
    </row>
    <row r="48" spans="1:9" x14ac:dyDescent="0.25">
      <c r="H48" s="2" t="s">
        <v>7</v>
      </c>
      <c r="I48" s="3">
        <v>195</v>
      </c>
    </row>
    <row r="49" spans="8:9" x14ac:dyDescent="0.25">
      <c r="H49" s="5">
        <v>43556</v>
      </c>
      <c r="I49" s="3">
        <v>195</v>
      </c>
    </row>
    <row r="50" spans="8:9" x14ac:dyDescent="0.25">
      <c r="H50" s="2" t="s">
        <v>8</v>
      </c>
      <c r="I50" s="3">
        <v>195</v>
      </c>
    </row>
    <row r="51" spans="8:9" x14ac:dyDescent="0.25">
      <c r="H51" s="2" t="s">
        <v>9</v>
      </c>
      <c r="I51" s="3">
        <v>220</v>
      </c>
    </row>
    <row r="52" spans="8:9" x14ac:dyDescent="0.25">
      <c r="H52" s="2" t="s">
        <v>10</v>
      </c>
      <c r="I52" s="3">
        <v>220</v>
      </c>
    </row>
    <row r="53" spans="8:9" x14ac:dyDescent="0.25">
      <c r="H53" s="2" t="s">
        <v>11</v>
      </c>
      <c r="I53" s="3">
        <v>220</v>
      </c>
    </row>
    <row r="54" spans="8:9" x14ac:dyDescent="0.25">
      <c r="H54" s="5">
        <v>43709</v>
      </c>
      <c r="I54" s="3">
        <v>220</v>
      </c>
    </row>
    <row r="55" spans="8:9" x14ac:dyDescent="0.25">
      <c r="H55" s="2" t="s">
        <v>12</v>
      </c>
      <c r="I55" s="3">
        <v>220</v>
      </c>
    </row>
    <row r="56" spans="8:9" x14ac:dyDescent="0.25">
      <c r="H56" s="5">
        <v>43770</v>
      </c>
      <c r="I56" s="3">
        <v>220</v>
      </c>
    </row>
    <row r="57" spans="8:9" x14ac:dyDescent="0.25">
      <c r="H57" s="2" t="s">
        <v>13</v>
      </c>
      <c r="I57" s="3">
        <v>220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FFE9-4C6D-41B0-8546-031C2F05B0C9}">
  <dimension ref="B2:O15"/>
  <sheetViews>
    <sheetView tabSelected="1" topLeftCell="J1" workbookViewId="0">
      <selection activeCell="K2" sqref="K2:O7"/>
    </sheetView>
  </sheetViews>
  <sheetFormatPr defaultRowHeight="15" x14ac:dyDescent="0.25"/>
  <cols>
    <col min="2" max="2" width="13" customWidth="1"/>
    <col min="7" max="7" width="21.7109375" customWidth="1"/>
    <col min="9" max="9" width="21" customWidth="1"/>
    <col min="11" max="11" width="23.7109375" customWidth="1"/>
    <col min="12" max="15" width="11.5703125" customWidth="1"/>
  </cols>
  <sheetData>
    <row r="2" spans="2:15" x14ac:dyDescent="0.25">
      <c r="B2" s="23" t="s">
        <v>25</v>
      </c>
      <c r="C2" s="24">
        <v>2016</v>
      </c>
      <c r="D2" s="24">
        <v>2017</v>
      </c>
      <c r="E2" s="24">
        <v>2018</v>
      </c>
      <c r="F2" s="24">
        <v>2019</v>
      </c>
      <c r="H2" s="9" t="s">
        <v>39</v>
      </c>
      <c r="I2" s="9" t="s">
        <v>38</v>
      </c>
      <c r="K2" s="9" t="s">
        <v>19</v>
      </c>
      <c r="L2" s="9">
        <v>2016</v>
      </c>
      <c r="M2" s="9">
        <v>2017</v>
      </c>
      <c r="N2" s="9">
        <v>2018</v>
      </c>
      <c r="O2" s="25">
        <v>2019</v>
      </c>
    </row>
    <row r="3" spans="2:15" x14ac:dyDescent="0.25">
      <c r="B3" s="15" t="s">
        <v>26</v>
      </c>
      <c r="C3" s="3">
        <v>90</v>
      </c>
      <c r="D3" s="17">
        <v>90</v>
      </c>
      <c r="E3" s="3">
        <v>91.45</v>
      </c>
      <c r="F3" s="3">
        <v>93</v>
      </c>
      <c r="H3" s="1">
        <v>2016</v>
      </c>
      <c r="I3" s="3">
        <v>195</v>
      </c>
      <c r="K3" s="10" t="s">
        <v>20</v>
      </c>
      <c r="L3" s="1">
        <v>1231.3900000000001</v>
      </c>
      <c r="M3" s="1">
        <v>1235.1579999999999</v>
      </c>
      <c r="N3" s="1">
        <v>1277.441</v>
      </c>
      <c r="O3" s="1">
        <v>1285.2860000000001</v>
      </c>
    </row>
    <row r="4" spans="2:15" x14ac:dyDescent="0.25">
      <c r="B4" s="15" t="s">
        <v>27</v>
      </c>
      <c r="C4" s="3">
        <v>120.5</v>
      </c>
      <c r="D4" s="17">
        <v>121.55</v>
      </c>
      <c r="E4" s="3">
        <v>122.676</v>
      </c>
      <c r="F4" s="3">
        <v>122.74</v>
      </c>
      <c r="H4" s="21">
        <v>2017</v>
      </c>
      <c r="I4" s="3">
        <v>195</v>
      </c>
      <c r="K4" s="10" t="s">
        <v>21</v>
      </c>
      <c r="L4" s="3">
        <v>100</v>
      </c>
      <c r="M4" s="3">
        <v>100</v>
      </c>
      <c r="N4" s="3">
        <v>100</v>
      </c>
      <c r="O4" s="3">
        <v>100</v>
      </c>
    </row>
    <row r="5" spans="2:15" x14ac:dyDescent="0.25">
      <c r="B5" s="15" t="s">
        <v>28</v>
      </c>
      <c r="C5" s="3">
        <v>151.88</v>
      </c>
      <c r="D5" s="17">
        <v>151.88</v>
      </c>
      <c r="E5" s="3">
        <v>153.44999999999999</v>
      </c>
      <c r="F5" s="3">
        <v>153.44999999999999</v>
      </c>
      <c r="H5" s="21">
        <v>2018</v>
      </c>
      <c r="I5" s="3">
        <v>220</v>
      </c>
      <c r="K5" s="10" t="s">
        <v>22</v>
      </c>
      <c r="L5" s="1">
        <v>4.875</v>
      </c>
      <c r="M5" s="1">
        <v>4.875</v>
      </c>
      <c r="N5" s="3">
        <v>55</v>
      </c>
      <c r="O5" s="3">
        <v>55</v>
      </c>
    </row>
    <row r="6" spans="2:15" x14ac:dyDescent="0.25">
      <c r="B6" s="15" t="s">
        <v>29</v>
      </c>
      <c r="C6" s="3">
        <v>95.55</v>
      </c>
      <c r="D6" s="17">
        <v>96.8</v>
      </c>
      <c r="E6" s="3">
        <v>101.33</v>
      </c>
      <c r="F6" s="3">
        <v>103.44</v>
      </c>
      <c r="H6" s="1">
        <v>2019</v>
      </c>
      <c r="I6" s="3">
        <v>220</v>
      </c>
      <c r="K6" s="10" t="s">
        <v>23</v>
      </c>
      <c r="L6" s="12" t="s">
        <v>42</v>
      </c>
      <c r="M6" s="1" t="s">
        <v>43</v>
      </c>
      <c r="N6" s="1" t="s">
        <v>45</v>
      </c>
      <c r="O6" s="1" t="s">
        <v>47</v>
      </c>
    </row>
    <row r="7" spans="2:15" x14ac:dyDescent="0.25">
      <c r="B7" s="15" t="s">
        <v>30</v>
      </c>
      <c r="C7" s="3">
        <v>130.99</v>
      </c>
      <c r="D7" s="17">
        <v>131.4</v>
      </c>
      <c r="E7" s="3">
        <v>132.44499999999999</v>
      </c>
      <c r="F7" s="3">
        <v>133.1</v>
      </c>
      <c r="H7" s="18"/>
      <c r="I7" s="19"/>
      <c r="K7" s="10" t="s">
        <v>24</v>
      </c>
      <c r="L7" s="1">
        <v>173.24</v>
      </c>
      <c r="M7" s="12" t="s">
        <v>44</v>
      </c>
      <c r="N7" s="1" t="s">
        <v>46</v>
      </c>
      <c r="O7" s="1">
        <v>188</v>
      </c>
    </row>
    <row r="8" spans="2:15" x14ac:dyDescent="0.25">
      <c r="B8" s="15" t="s">
        <v>31</v>
      </c>
      <c r="C8" s="3">
        <v>75.599999999999994</v>
      </c>
      <c r="D8" s="17">
        <v>75.599999999999994</v>
      </c>
      <c r="E8" s="3">
        <v>79.540000000000006</v>
      </c>
      <c r="F8" s="3">
        <v>79.540000000000006</v>
      </c>
      <c r="H8" s="9" t="s">
        <v>39</v>
      </c>
      <c r="I8" s="7" t="s">
        <v>40</v>
      </c>
    </row>
    <row r="9" spans="2:15" x14ac:dyDescent="0.25">
      <c r="B9" s="15" t="s">
        <v>32</v>
      </c>
      <c r="C9" s="3">
        <v>82.15</v>
      </c>
      <c r="D9" s="17">
        <v>82.2</v>
      </c>
      <c r="E9" s="3">
        <v>85</v>
      </c>
      <c r="F9" s="3">
        <v>86.826999999999998</v>
      </c>
      <c r="H9" s="1">
        <v>2016</v>
      </c>
      <c r="I9" s="3">
        <f>C15*I3</f>
        <v>240121.05</v>
      </c>
    </row>
    <row r="10" spans="2:15" x14ac:dyDescent="0.25">
      <c r="B10" s="15" t="s">
        <v>33</v>
      </c>
      <c r="C10" s="3">
        <v>93</v>
      </c>
      <c r="D10" s="17">
        <v>93</v>
      </c>
      <c r="E10" s="3">
        <v>96.5</v>
      </c>
      <c r="F10" s="3">
        <v>96.5</v>
      </c>
      <c r="H10" s="1">
        <v>2017</v>
      </c>
      <c r="I10" s="3">
        <f>D15*I4</f>
        <v>240855.80999999997</v>
      </c>
    </row>
    <row r="11" spans="2:15" x14ac:dyDescent="0.25">
      <c r="B11" s="15" t="s">
        <v>34</v>
      </c>
      <c r="C11" s="3">
        <v>96.3</v>
      </c>
      <c r="D11" s="17">
        <v>101.5</v>
      </c>
      <c r="E11" s="3">
        <v>103.5</v>
      </c>
      <c r="F11" s="3">
        <v>105.139</v>
      </c>
      <c r="H11" s="1">
        <v>2018</v>
      </c>
      <c r="I11" s="3">
        <f>E15*I5</f>
        <v>281037.02</v>
      </c>
    </row>
    <row r="12" spans="2:15" x14ac:dyDescent="0.25">
      <c r="B12" s="15" t="s">
        <v>35</v>
      </c>
      <c r="C12" s="3">
        <v>101.6</v>
      </c>
      <c r="D12" s="17">
        <v>101.6</v>
      </c>
      <c r="E12" s="3">
        <v>111.5</v>
      </c>
      <c r="F12" s="3">
        <v>111.5</v>
      </c>
      <c r="H12" s="21">
        <v>2019</v>
      </c>
      <c r="I12" s="3">
        <f>F15*I6</f>
        <v>282762.92</v>
      </c>
    </row>
    <row r="13" spans="2:15" x14ac:dyDescent="0.25">
      <c r="B13" s="15" t="s">
        <v>36</v>
      </c>
      <c r="C13" s="3">
        <v>105.05</v>
      </c>
      <c r="D13" s="17">
        <v>104.5</v>
      </c>
      <c r="E13" s="3">
        <v>111.05</v>
      </c>
      <c r="F13" s="3">
        <v>111.05</v>
      </c>
      <c r="H13" s="22" t="s">
        <v>41</v>
      </c>
      <c r="I13" s="3">
        <f>SUM(I9:I12)</f>
        <v>1044776.8</v>
      </c>
    </row>
    <row r="14" spans="2:15" x14ac:dyDescent="0.25">
      <c r="B14" s="15" t="s">
        <v>37</v>
      </c>
      <c r="C14" s="3">
        <v>88.77</v>
      </c>
      <c r="D14" s="17">
        <v>85.128</v>
      </c>
      <c r="E14" s="3">
        <v>89</v>
      </c>
      <c r="F14" s="3">
        <v>89</v>
      </c>
      <c r="H14" s="18"/>
      <c r="I14" s="19"/>
    </row>
    <row r="15" spans="2:15" x14ac:dyDescent="0.25">
      <c r="B15" s="16"/>
      <c r="C15" s="17">
        <f>SUM(C3:C14)</f>
        <v>1231.3899999999999</v>
      </c>
      <c r="D15" s="17">
        <f>SUM(D3:D14)</f>
        <v>1235.1579999999999</v>
      </c>
      <c r="E15" s="3">
        <f>SUM(E3:E14)</f>
        <v>1277.441</v>
      </c>
      <c r="F15" s="17">
        <f>SUM(F3:F14)</f>
        <v>1285.2859999999998</v>
      </c>
      <c r="H15" s="20"/>
      <c r="I15" s="1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2020-06-21T11:22:22Z</dcterms:created>
  <dcterms:modified xsi:type="dcterms:W3CDTF">2020-07-24T11:56:00Z</dcterms:modified>
</cp:coreProperties>
</file>